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174" documentId="8_{CE3885F3-0144-41A5-A897-5D154374C67C}" xr6:coauthVersionLast="47" xr6:coauthVersionMax="47" xr10:uidLastSave="{EBDB9DBB-2267-43A8-BD00-649786FA4DE7}"/>
  <bookViews>
    <workbookView xWindow="-120" yWindow="-120" windowWidth="38640" windowHeight="21240" xr2:uid="{48364B3A-9D55-44CF-BDD7-D695F38A8F1E}"/>
  </bookViews>
  <sheets>
    <sheet name="lotr ranking ebay" sheetId="3" r:id="rId1"/>
    <sheet name="Disclaime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3" l="1"/>
  <c r="T2" i="3"/>
  <c r="Q3" i="3"/>
  <c r="Q4" i="3"/>
  <c r="Q5" i="3"/>
  <c r="Q6" i="3"/>
  <c r="Q7" i="3"/>
  <c r="Q8" i="3"/>
  <c r="Q9" i="3"/>
  <c r="Q10" i="3"/>
  <c r="Q11" i="3"/>
  <c r="Q12" i="3"/>
  <c r="Q13" i="3"/>
  <c r="Q2" i="3"/>
  <c r="M5" i="3"/>
  <c r="N5" i="3" s="1"/>
  <c r="M2" i="3"/>
  <c r="M12" i="3"/>
  <c r="N12" i="3" s="1"/>
  <c r="M10" i="3"/>
  <c r="N10" i="3" s="1"/>
  <c r="M9" i="3"/>
  <c r="N9" i="3" s="1"/>
  <c r="M6" i="3"/>
  <c r="N6" i="3" s="1"/>
  <c r="M13" i="3"/>
  <c r="N13" i="3" s="1"/>
  <c r="M3" i="3"/>
  <c r="N3" i="3" s="1"/>
  <c r="M8" i="3"/>
  <c r="N8" i="3" s="1"/>
  <c r="M7" i="3"/>
  <c r="N7" i="3" s="1"/>
  <c r="M11" i="3"/>
  <c r="N11" i="3" s="1"/>
  <c r="M4" i="3"/>
  <c r="N4" i="3" s="1"/>
  <c r="J5" i="3"/>
  <c r="K5" i="3" s="1"/>
  <c r="J2" i="3"/>
  <c r="K2" i="3" s="1"/>
  <c r="J12" i="3"/>
  <c r="K12" i="3" s="1"/>
  <c r="J10" i="3"/>
  <c r="K10" i="3" s="1"/>
  <c r="J9" i="3"/>
  <c r="K9" i="3" s="1"/>
  <c r="J6" i="3"/>
  <c r="K6" i="3" s="1"/>
  <c r="J13" i="3"/>
  <c r="K13" i="3" s="1"/>
  <c r="J3" i="3"/>
  <c r="K3" i="3" s="1"/>
  <c r="J8" i="3"/>
  <c r="K8" i="3" s="1"/>
  <c r="J7" i="3"/>
  <c r="K7" i="3" s="1"/>
  <c r="J11" i="3"/>
  <c r="K11" i="3" s="1"/>
  <c r="J4" i="3"/>
  <c r="K4" i="3" s="1"/>
  <c r="F12" i="3" l="1"/>
  <c r="R5" i="3"/>
  <c r="S5" i="3" s="1"/>
  <c r="T5" i="3" s="1"/>
  <c r="R2" i="3"/>
  <c r="R12" i="3"/>
  <c r="S12" i="3" s="1"/>
  <c r="T12" i="3" s="1"/>
  <c r="R10" i="3"/>
  <c r="S10" i="3" s="1"/>
  <c r="T10" i="3" s="1"/>
  <c r="R9" i="3"/>
  <c r="S9" i="3" s="1"/>
  <c r="T9" i="3" s="1"/>
  <c r="R6" i="3"/>
  <c r="S6" i="3" s="1"/>
  <c r="T6" i="3" s="1"/>
  <c r="R13" i="3"/>
  <c r="S13" i="3" s="1"/>
  <c r="T13" i="3" s="1"/>
  <c r="R3" i="3"/>
  <c r="S3" i="3" s="1"/>
  <c r="T3" i="3" s="1"/>
  <c r="R8" i="3"/>
  <c r="S8" i="3" s="1"/>
  <c r="T8" i="3" s="1"/>
  <c r="R7" i="3"/>
  <c r="S7" i="3" s="1"/>
  <c r="T7" i="3" s="1"/>
  <c r="R11" i="3"/>
  <c r="S11" i="3" s="1"/>
  <c r="T11" i="3" s="1"/>
  <c r="R4" i="3"/>
  <c r="S4" i="3" s="1"/>
  <c r="T4" i="3" s="1"/>
  <c r="F5" i="3"/>
  <c r="F2" i="3"/>
  <c r="F10" i="3"/>
  <c r="F9" i="3"/>
  <c r="F6" i="3"/>
  <c r="F13" i="3"/>
  <c r="F3" i="3"/>
  <c r="F8" i="3"/>
  <c r="F7" i="3"/>
  <c r="F11" i="3"/>
  <c r="F4" i="3"/>
  <c r="S2" i="3"/>
</calcChain>
</file>

<file path=xl/sharedStrings.xml><?xml version="1.0" encoding="utf-8"?>
<sst xmlns="http://schemas.openxmlformats.org/spreadsheetml/2006/main" count="42" uniqueCount="40">
  <si>
    <t>ROI</t>
  </si>
  <si>
    <t>Set</t>
  </si>
  <si>
    <t>RRP</t>
  </si>
  <si>
    <t>Profit</t>
  </si>
  <si>
    <t>Rank</t>
  </si>
  <si>
    <t>Set Number</t>
  </si>
  <si>
    <t>Notes</t>
  </si>
  <si>
    <t>Number of Pieces</t>
  </si>
  <si>
    <t>Released</t>
  </si>
  <si>
    <t>Retired</t>
  </si>
  <si>
    <t>Minifigs</t>
  </si>
  <si>
    <t>Years Since Retirement</t>
  </si>
  <si>
    <t>Avg. Annual ROI</t>
  </si>
  <si>
    <t>Shelf Life - Days</t>
  </si>
  <si>
    <t>Shelf Life - Years</t>
  </si>
  <si>
    <t>Days Since Retirement</t>
  </si>
  <si>
    <t>Today</t>
  </si>
  <si>
    <t>Price Per Piece</t>
  </si>
  <si>
    <t>Gandalf Arrives</t>
  </si>
  <si>
    <t>Shelob Attacks</t>
  </si>
  <si>
    <t>Uruk-Hai Army</t>
  </si>
  <si>
    <t>Attack On Weathertop</t>
  </si>
  <si>
    <t>The Mines of Moria</t>
  </si>
  <si>
    <t>The Battle of Helm's Deep</t>
  </si>
  <si>
    <t>The Orc Forge</t>
  </si>
  <si>
    <t>Tower of Orthanc</t>
  </si>
  <si>
    <t>The Wizard Battle</t>
  </si>
  <si>
    <t>The Council of Elrond</t>
  </si>
  <si>
    <t>Battle at the Black Gate</t>
  </si>
  <si>
    <t>Pirate Ship Ambush</t>
  </si>
  <si>
    <t>3 unique minifigs</t>
  </si>
  <si>
    <t>4 unique minifigs</t>
  </si>
  <si>
    <t>3 unique minifigs, great design, tons of playability</t>
  </si>
  <si>
    <t>Current Price on Amazon</t>
  </si>
  <si>
    <t>Amazon Bump</t>
  </si>
  <si>
    <t>incredible design. Encapsulates the lord of the rings fully. 2 feet tall. MASSIVE. 6 floors of detail inside.</t>
  </si>
  <si>
    <t>Gimli, Legolas, Boromir, Pippen, two Orcs and the Cave troll</t>
  </si>
  <si>
    <t>5 unique minifigs. Includes Aragorn, Legolas and Gimli, Army of the Dead, and two Orcs</t>
  </si>
  <si>
    <t>eBay Price Sept 2021</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</si>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</sst>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7"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1"/>
      <name val="Roboto"/>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3" fillId="0" borderId="0" xfId="0" applyFont="1"/>
    <xf numFmtId="0" fontId="3" fillId="0" borderId="0" xfId="0" applyFont="1" applyAlignment="1">
      <alignment wrapText="1"/>
    </xf>
    <xf numFmtId="17" fontId="0" fillId="0" borderId="0" xfId="0" applyNumberFormat="1"/>
    <xf numFmtId="164" fontId="2" fillId="0" borderId="0" xfId="1" applyNumberFormat="1" applyFont="1" applyFill="1"/>
    <xf numFmtId="9" fontId="2" fillId="0" borderId="0" xfId="2" applyFont="1" applyFill="1"/>
    <xf numFmtId="165" fontId="0" fillId="0" borderId="0" xfId="0" applyNumberFormat="1"/>
    <xf numFmtId="0" fontId="5" fillId="0" borderId="0" xfId="0" applyFont="1"/>
    <xf numFmtId="0" fontId="4" fillId="0" borderId="0" xfId="0" applyFont="1"/>
    <xf numFmtId="2" fontId="4" fillId="0" borderId="0" xfId="0" applyNumberFormat="1" applyFont="1"/>
    <xf numFmtId="17" fontId="4" fillId="0" borderId="0" xfId="0" applyNumberFormat="1" applyFont="1"/>
    <xf numFmtId="44" fontId="4" fillId="0" borderId="0" xfId="1" applyFont="1" applyFill="1"/>
    <xf numFmtId="165" fontId="4" fillId="0" borderId="0" xfId="0" applyNumberFormat="1" applyFont="1"/>
    <xf numFmtId="164" fontId="4" fillId="0" borderId="0" xfId="1" applyNumberFormat="1" applyFont="1" applyFill="1"/>
    <xf numFmtId="1" fontId="4" fillId="0" borderId="0" xfId="0" applyNumberFormat="1" applyFont="1"/>
    <xf numFmtId="9" fontId="4" fillId="0" borderId="0" xfId="2" applyFont="1" applyFill="1"/>
    <xf numFmtId="0" fontId="6"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F6C4-6044-4DB1-A66F-690A21A7FB43}">
  <dimension ref="A1:U22"/>
  <sheetViews>
    <sheetView tabSelected="1" zoomScale="130" zoomScaleNormal="130" workbookViewId="0">
      <selection activeCell="Q16" sqref="Q16"/>
    </sheetView>
  </sheetViews>
  <sheetFormatPr defaultRowHeight="15" x14ac:dyDescent="0.25"/>
  <cols>
    <col min="1" max="1" width="7.7109375" customWidth="1"/>
    <col min="2" max="2" width="20.85546875" customWidth="1"/>
    <col min="3" max="5" width="10.5703125" customWidth="1"/>
    <col min="6" max="6" width="11.7109375" customWidth="1"/>
    <col min="7" max="7" width="13.7109375" customWidth="1"/>
    <col min="8" max="8" width="13.85546875" customWidth="1"/>
    <col min="9" max="9" width="10.7109375" customWidth="1"/>
    <col min="10" max="10" width="12.85546875" customWidth="1"/>
    <col min="11" max="12" width="13.28515625" customWidth="1"/>
    <col min="13" max="13" width="16" customWidth="1"/>
    <col min="14" max="14" width="14.28515625" customWidth="1"/>
    <col min="15" max="15" width="15" customWidth="1"/>
    <col min="16" max="16" width="12.140625" customWidth="1"/>
    <col min="17" max="17" width="11.7109375" customWidth="1"/>
    <col min="18" max="18" width="12.5703125" customWidth="1"/>
    <col min="19" max="19" width="9.7109375" customWidth="1"/>
    <col min="20" max="20" width="16.28515625" customWidth="1"/>
    <col min="21" max="21" width="45.5703125" customWidth="1"/>
  </cols>
  <sheetData>
    <row r="1" spans="1:21" ht="54.75" customHeight="1" x14ac:dyDescent="0.3">
      <c r="A1" s="1" t="s">
        <v>4</v>
      </c>
      <c r="B1" s="1" t="s">
        <v>1</v>
      </c>
      <c r="C1" s="2" t="s">
        <v>5</v>
      </c>
      <c r="D1" s="2" t="s">
        <v>7</v>
      </c>
      <c r="E1" s="2" t="s">
        <v>10</v>
      </c>
      <c r="F1" s="2" t="s">
        <v>17</v>
      </c>
      <c r="G1" s="2" t="s">
        <v>8</v>
      </c>
      <c r="H1" s="2" t="s">
        <v>9</v>
      </c>
      <c r="I1" s="2" t="s">
        <v>2</v>
      </c>
      <c r="J1" s="2" t="s">
        <v>13</v>
      </c>
      <c r="K1" s="2" t="s">
        <v>14</v>
      </c>
      <c r="L1" s="2" t="s">
        <v>16</v>
      </c>
      <c r="M1" s="2" t="s">
        <v>15</v>
      </c>
      <c r="N1" s="2" t="s">
        <v>11</v>
      </c>
      <c r="O1" s="2" t="s">
        <v>38</v>
      </c>
      <c r="P1" s="2" t="s">
        <v>33</v>
      </c>
      <c r="Q1" s="2" t="s">
        <v>34</v>
      </c>
      <c r="R1" s="2" t="s">
        <v>3</v>
      </c>
      <c r="S1" s="2" t="s">
        <v>0</v>
      </c>
      <c r="T1" s="2" t="s">
        <v>12</v>
      </c>
      <c r="U1" s="2" t="s">
        <v>6</v>
      </c>
    </row>
    <row r="2" spans="1:21" ht="18.75" x14ac:dyDescent="0.3">
      <c r="A2" s="7">
        <v>1</v>
      </c>
      <c r="B2" s="8" t="s">
        <v>20</v>
      </c>
      <c r="C2" s="8">
        <v>9471</v>
      </c>
      <c r="D2" s="8">
        <v>257</v>
      </c>
      <c r="E2" s="8">
        <v>6</v>
      </c>
      <c r="F2" s="9">
        <f t="shared" ref="F2:F13" si="0">I2/D2</f>
        <v>0.11669260700389104</v>
      </c>
      <c r="G2" s="10">
        <v>41091</v>
      </c>
      <c r="H2" s="10">
        <v>41579</v>
      </c>
      <c r="I2" s="11">
        <v>29.99</v>
      </c>
      <c r="J2" s="8">
        <f t="shared" ref="J2:J13" si="1">H2-G2</f>
        <v>488</v>
      </c>
      <c r="K2" s="12">
        <f t="shared" ref="K2:K13" si="2">J2/365</f>
        <v>1.3369863013698631</v>
      </c>
      <c r="L2" s="10">
        <v>44464</v>
      </c>
      <c r="M2" s="14">
        <f t="shared" ref="M2:M13" si="3">L2-H2</f>
        <v>2885</v>
      </c>
      <c r="N2" s="12">
        <f>M2/365</f>
        <v>7.904109589041096</v>
      </c>
      <c r="O2" s="13">
        <v>160</v>
      </c>
      <c r="P2" s="13">
        <v>170</v>
      </c>
      <c r="Q2" s="15">
        <f>(P2-O2)/P2</f>
        <v>5.8823529411764705E-2</v>
      </c>
      <c r="R2" s="4">
        <f t="shared" ref="R2:R13" si="4">(O2-O2*0.15)-I2</f>
        <v>106.01</v>
      </c>
      <c r="S2" s="5">
        <f t="shared" ref="S2:S13" si="5">R2/I2</f>
        <v>3.5348449483161057</v>
      </c>
      <c r="T2" s="5">
        <f>S2/N2</f>
        <v>0.44721608531555584</v>
      </c>
      <c r="U2" t="s">
        <v>30</v>
      </c>
    </row>
    <row r="3" spans="1:21" ht="18.75" x14ac:dyDescent="0.3">
      <c r="A3" s="7">
        <v>2</v>
      </c>
      <c r="B3" s="8" t="s">
        <v>26</v>
      </c>
      <c r="C3" s="8">
        <v>79005</v>
      </c>
      <c r="D3" s="8">
        <v>113</v>
      </c>
      <c r="E3" s="8">
        <v>2</v>
      </c>
      <c r="F3" s="9">
        <f t="shared" si="0"/>
        <v>0.11495575221238938</v>
      </c>
      <c r="G3" s="10">
        <v>41426</v>
      </c>
      <c r="H3" s="10">
        <v>42005</v>
      </c>
      <c r="I3" s="11">
        <v>12.99</v>
      </c>
      <c r="J3" s="8">
        <f t="shared" si="1"/>
        <v>579</v>
      </c>
      <c r="K3" s="12">
        <f t="shared" si="2"/>
        <v>1.5863013698630137</v>
      </c>
      <c r="L3" s="10">
        <v>44464</v>
      </c>
      <c r="M3" s="14">
        <f t="shared" si="3"/>
        <v>2459</v>
      </c>
      <c r="N3" s="12">
        <f t="shared" ref="N3:N13" si="6">M3/365</f>
        <v>6.7369863013698632</v>
      </c>
      <c r="O3" s="13">
        <v>55</v>
      </c>
      <c r="P3" s="13">
        <v>76</v>
      </c>
      <c r="Q3" s="15">
        <f t="shared" ref="Q3:Q13" si="7">(P3-O3)/P3</f>
        <v>0.27631578947368424</v>
      </c>
      <c r="R3" s="4">
        <f t="shared" si="4"/>
        <v>33.76</v>
      </c>
      <c r="S3" s="5">
        <f t="shared" si="5"/>
        <v>2.5989222478829865</v>
      </c>
      <c r="T3" s="5">
        <f t="shared" ref="T3:T13" si="8">S3/N3</f>
        <v>0.38576926412252543</v>
      </c>
    </row>
    <row r="4" spans="1:21" ht="18.75" x14ac:dyDescent="0.3">
      <c r="A4" s="7">
        <v>3</v>
      </c>
      <c r="B4" s="8" t="s">
        <v>18</v>
      </c>
      <c r="C4" s="8">
        <v>9469</v>
      </c>
      <c r="D4" s="8">
        <v>83</v>
      </c>
      <c r="E4" s="8">
        <v>2</v>
      </c>
      <c r="F4" s="9">
        <f t="shared" si="0"/>
        <v>0.15650602409638553</v>
      </c>
      <c r="G4" s="10">
        <v>41030</v>
      </c>
      <c r="H4" s="10">
        <v>41579</v>
      </c>
      <c r="I4" s="11">
        <v>12.99</v>
      </c>
      <c r="J4" s="8">
        <f t="shared" si="1"/>
        <v>549</v>
      </c>
      <c r="K4" s="12">
        <f t="shared" si="2"/>
        <v>1.5041095890410958</v>
      </c>
      <c r="L4" s="10">
        <v>44464</v>
      </c>
      <c r="M4" s="14">
        <f t="shared" si="3"/>
        <v>2885</v>
      </c>
      <c r="N4" s="12">
        <f t="shared" si="6"/>
        <v>7.904109589041096</v>
      </c>
      <c r="O4" s="13">
        <v>60</v>
      </c>
      <c r="P4" s="13">
        <v>98</v>
      </c>
      <c r="Q4" s="15">
        <f t="shared" si="7"/>
        <v>0.38775510204081631</v>
      </c>
      <c r="R4" s="4">
        <f t="shared" si="4"/>
        <v>38.01</v>
      </c>
      <c r="S4" s="5">
        <f t="shared" si="5"/>
        <v>2.9260969976905309</v>
      </c>
      <c r="T4" s="5">
        <f t="shared" si="8"/>
        <v>0.37019944684819539</v>
      </c>
    </row>
    <row r="5" spans="1:21" ht="18.75" x14ac:dyDescent="0.3">
      <c r="A5" s="7">
        <v>4</v>
      </c>
      <c r="B5" s="8" t="s">
        <v>19</v>
      </c>
      <c r="C5" s="8">
        <v>9470</v>
      </c>
      <c r="D5" s="8">
        <v>227</v>
      </c>
      <c r="E5" s="8">
        <v>3</v>
      </c>
      <c r="F5" s="9">
        <f t="shared" si="0"/>
        <v>8.806167400881057E-2</v>
      </c>
      <c r="G5" s="10">
        <v>41091</v>
      </c>
      <c r="H5" s="10">
        <v>41518</v>
      </c>
      <c r="I5" s="11">
        <v>19.989999999999998</v>
      </c>
      <c r="J5" s="8">
        <f t="shared" si="1"/>
        <v>427</v>
      </c>
      <c r="K5" s="12">
        <f t="shared" si="2"/>
        <v>1.1698630136986301</v>
      </c>
      <c r="L5" s="10">
        <v>44464</v>
      </c>
      <c r="M5" s="14">
        <f t="shared" si="3"/>
        <v>2946</v>
      </c>
      <c r="N5" s="12">
        <f t="shared" si="6"/>
        <v>8.0712328767123296</v>
      </c>
      <c r="O5" s="13">
        <v>90</v>
      </c>
      <c r="P5" s="13">
        <v>150</v>
      </c>
      <c r="Q5" s="15">
        <f t="shared" si="7"/>
        <v>0.4</v>
      </c>
      <c r="R5" s="4">
        <f t="shared" si="4"/>
        <v>56.510000000000005</v>
      </c>
      <c r="S5" s="5">
        <f t="shared" si="5"/>
        <v>2.8269134567283647</v>
      </c>
      <c r="T5" s="5">
        <f t="shared" si="8"/>
        <v>0.35024555726607365</v>
      </c>
      <c r="U5" t="s">
        <v>30</v>
      </c>
    </row>
    <row r="6" spans="1:21" ht="18.75" x14ac:dyDescent="0.3">
      <c r="A6" s="7">
        <v>5</v>
      </c>
      <c r="B6" s="8" t="s">
        <v>24</v>
      </c>
      <c r="C6" s="8">
        <v>9476</v>
      </c>
      <c r="D6" s="8">
        <v>366</v>
      </c>
      <c r="E6" s="8">
        <v>4</v>
      </c>
      <c r="F6" s="9">
        <f t="shared" si="0"/>
        <v>0.10926229508196722</v>
      </c>
      <c r="G6" s="10">
        <v>41030</v>
      </c>
      <c r="H6" s="10">
        <v>41579</v>
      </c>
      <c r="I6" s="11">
        <v>39.99</v>
      </c>
      <c r="J6" s="8">
        <f t="shared" si="1"/>
        <v>549</v>
      </c>
      <c r="K6" s="12">
        <f t="shared" si="2"/>
        <v>1.5041095890410958</v>
      </c>
      <c r="L6" s="10">
        <v>44464</v>
      </c>
      <c r="M6" s="14">
        <f t="shared" si="3"/>
        <v>2885</v>
      </c>
      <c r="N6" s="12">
        <f t="shared" si="6"/>
        <v>7.904109589041096</v>
      </c>
      <c r="O6" s="13">
        <v>155</v>
      </c>
      <c r="P6" s="13">
        <v>249</v>
      </c>
      <c r="Q6" s="15">
        <f t="shared" si="7"/>
        <v>0.37751004016064255</v>
      </c>
      <c r="R6" s="4">
        <f t="shared" si="4"/>
        <v>91.759999999999991</v>
      </c>
      <c r="S6" s="5">
        <f t="shared" si="5"/>
        <v>2.2945736434108523</v>
      </c>
      <c r="T6" s="5">
        <f t="shared" si="8"/>
        <v>0.2903013448336087</v>
      </c>
    </row>
    <row r="7" spans="1:21" ht="18.75" x14ac:dyDescent="0.3">
      <c r="A7" s="7">
        <v>6</v>
      </c>
      <c r="B7" s="8" t="s">
        <v>28</v>
      </c>
      <c r="C7" s="8">
        <v>79007</v>
      </c>
      <c r="D7" s="8">
        <v>656</v>
      </c>
      <c r="E7" s="8">
        <v>5</v>
      </c>
      <c r="F7" s="9">
        <f t="shared" si="0"/>
        <v>9.1448170731707315E-2</v>
      </c>
      <c r="G7" s="10">
        <v>41456</v>
      </c>
      <c r="H7" s="10">
        <v>41974</v>
      </c>
      <c r="I7" s="11">
        <v>59.99</v>
      </c>
      <c r="J7" s="8">
        <f t="shared" si="1"/>
        <v>518</v>
      </c>
      <c r="K7" s="12">
        <f t="shared" si="2"/>
        <v>1.4191780821917808</v>
      </c>
      <c r="L7" s="10">
        <v>44464</v>
      </c>
      <c r="M7" s="14">
        <f t="shared" si="3"/>
        <v>2490</v>
      </c>
      <c r="N7" s="12">
        <f t="shared" si="6"/>
        <v>6.8219178082191778</v>
      </c>
      <c r="O7" s="13">
        <v>200</v>
      </c>
      <c r="P7" s="13">
        <v>310</v>
      </c>
      <c r="Q7" s="15">
        <f t="shared" si="7"/>
        <v>0.35483870967741937</v>
      </c>
      <c r="R7" s="4">
        <f t="shared" si="4"/>
        <v>110.00999999999999</v>
      </c>
      <c r="S7" s="5">
        <f t="shared" si="5"/>
        <v>1.8338056342723785</v>
      </c>
      <c r="T7" s="5">
        <f t="shared" si="8"/>
        <v>0.26881086606803944</v>
      </c>
      <c r="U7" t="s">
        <v>31</v>
      </c>
    </row>
    <row r="8" spans="1:21" ht="18.75" x14ac:dyDescent="0.3">
      <c r="A8" s="7">
        <v>7</v>
      </c>
      <c r="B8" s="8" t="s">
        <v>27</v>
      </c>
      <c r="C8" s="8">
        <v>79006</v>
      </c>
      <c r="D8" s="8">
        <v>243</v>
      </c>
      <c r="E8" s="8">
        <v>4</v>
      </c>
      <c r="F8" s="9">
        <f t="shared" si="0"/>
        <v>0.12341563786008229</v>
      </c>
      <c r="G8" s="10">
        <v>41456</v>
      </c>
      <c r="H8" s="10">
        <v>41974</v>
      </c>
      <c r="I8" s="11">
        <v>29.99</v>
      </c>
      <c r="J8" s="8">
        <f t="shared" si="1"/>
        <v>518</v>
      </c>
      <c r="K8" s="12">
        <f t="shared" si="2"/>
        <v>1.4191780821917808</v>
      </c>
      <c r="L8" s="10">
        <v>44464</v>
      </c>
      <c r="M8" s="14">
        <f t="shared" si="3"/>
        <v>2490</v>
      </c>
      <c r="N8" s="12">
        <f t="shared" si="6"/>
        <v>6.8219178082191778</v>
      </c>
      <c r="O8" s="13">
        <v>95</v>
      </c>
      <c r="P8" s="13">
        <v>145</v>
      </c>
      <c r="Q8" s="15">
        <f t="shared" si="7"/>
        <v>0.34482758620689657</v>
      </c>
      <c r="R8" s="4">
        <f t="shared" si="4"/>
        <v>50.760000000000005</v>
      </c>
      <c r="S8" s="5">
        <f t="shared" si="5"/>
        <v>1.6925641880626878</v>
      </c>
      <c r="T8" s="5">
        <f t="shared" si="8"/>
        <v>0.24810679865175947</v>
      </c>
      <c r="U8" t="s">
        <v>30</v>
      </c>
    </row>
    <row r="9" spans="1:21" ht="18.75" x14ac:dyDescent="0.3">
      <c r="A9" s="7">
        <v>8</v>
      </c>
      <c r="B9" s="8" t="s">
        <v>23</v>
      </c>
      <c r="C9" s="8">
        <v>9474</v>
      </c>
      <c r="D9" s="8">
        <v>1368</v>
      </c>
      <c r="E9" s="8">
        <v>8</v>
      </c>
      <c r="F9" s="9">
        <f t="shared" si="0"/>
        <v>9.502192982456141E-2</v>
      </c>
      <c r="G9" s="10">
        <v>41091</v>
      </c>
      <c r="H9" s="10">
        <v>41609</v>
      </c>
      <c r="I9" s="11">
        <v>129.99</v>
      </c>
      <c r="J9" s="8">
        <f t="shared" si="1"/>
        <v>518</v>
      </c>
      <c r="K9" s="12">
        <f t="shared" si="2"/>
        <v>1.4191780821917808</v>
      </c>
      <c r="L9" s="10">
        <v>44464</v>
      </c>
      <c r="M9" s="14">
        <f t="shared" si="3"/>
        <v>2855</v>
      </c>
      <c r="N9" s="12">
        <f t="shared" si="6"/>
        <v>7.8219178082191778</v>
      </c>
      <c r="O9" s="13">
        <v>410</v>
      </c>
      <c r="P9" s="13">
        <v>580</v>
      </c>
      <c r="Q9" s="15">
        <f t="shared" si="7"/>
        <v>0.29310344827586204</v>
      </c>
      <c r="R9" s="4">
        <f t="shared" si="4"/>
        <v>218.51</v>
      </c>
      <c r="S9" s="5">
        <f t="shared" si="5"/>
        <v>1.6809754596507422</v>
      </c>
      <c r="T9" s="5">
        <f t="shared" si="8"/>
        <v>0.21490579431611942</v>
      </c>
      <c r="U9" t="s">
        <v>32</v>
      </c>
    </row>
    <row r="10" spans="1:21" ht="18.75" x14ac:dyDescent="0.3">
      <c r="A10" s="7">
        <v>9</v>
      </c>
      <c r="B10" s="8" t="s">
        <v>22</v>
      </c>
      <c r="C10" s="8">
        <v>9473</v>
      </c>
      <c r="D10" s="8">
        <v>776</v>
      </c>
      <c r="E10" s="8">
        <v>6</v>
      </c>
      <c r="F10" s="9">
        <f t="shared" si="0"/>
        <v>0.10307989690721649</v>
      </c>
      <c r="G10" s="10">
        <v>41091</v>
      </c>
      <c r="H10" s="10">
        <v>41609</v>
      </c>
      <c r="I10" s="11">
        <v>79.989999999999995</v>
      </c>
      <c r="J10" s="8">
        <f t="shared" si="1"/>
        <v>518</v>
      </c>
      <c r="K10" s="12">
        <f t="shared" si="2"/>
        <v>1.4191780821917808</v>
      </c>
      <c r="L10" s="10">
        <v>44464</v>
      </c>
      <c r="M10" s="14">
        <f t="shared" si="3"/>
        <v>2855</v>
      </c>
      <c r="N10" s="12">
        <f t="shared" si="6"/>
        <v>7.8219178082191778</v>
      </c>
      <c r="O10" s="13">
        <v>250</v>
      </c>
      <c r="P10" s="13">
        <v>340</v>
      </c>
      <c r="Q10" s="15">
        <f t="shared" si="7"/>
        <v>0.26470588235294118</v>
      </c>
      <c r="R10" s="4">
        <f t="shared" si="4"/>
        <v>132.51</v>
      </c>
      <c r="S10" s="5">
        <f t="shared" si="5"/>
        <v>1.656582072759095</v>
      </c>
      <c r="T10" s="5">
        <f t="shared" si="8"/>
        <v>0.21178720019512073</v>
      </c>
      <c r="U10" t="s">
        <v>36</v>
      </c>
    </row>
    <row r="11" spans="1:21" ht="18.75" x14ac:dyDescent="0.3">
      <c r="A11" s="7">
        <v>10</v>
      </c>
      <c r="B11" s="8" t="s">
        <v>29</v>
      </c>
      <c r="C11" s="8">
        <v>79008</v>
      </c>
      <c r="D11" s="8">
        <v>756</v>
      </c>
      <c r="E11" s="8">
        <v>9</v>
      </c>
      <c r="F11" s="9">
        <f t="shared" si="0"/>
        <v>0.13226190476190475</v>
      </c>
      <c r="G11" s="10">
        <v>41426</v>
      </c>
      <c r="H11" s="10">
        <v>41974</v>
      </c>
      <c r="I11" s="11">
        <v>99.99</v>
      </c>
      <c r="J11" s="8">
        <f t="shared" si="1"/>
        <v>548</v>
      </c>
      <c r="K11" s="12">
        <f t="shared" si="2"/>
        <v>1.5013698630136987</v>
      </c>
      <c r="L11" s="10">
        <v>44464</v>
      </c>
      <c r="M11" s="14">
        <f t="shared" si="3"/>
        <v>2490</v>
      </c>
      <c r="N11" s="12">
        <f t="shared" si="6"/>
        <v>6.8219178082191778</v>
      </c>
      <c r="O11" s="13">
        <v>240</v>
      </c>
      <c r="P11" s="13">
        <v>350</v>
      </c>
      <c r="Q11" s="15">
        <f t="shared" si="7"/>
        <v>0.31428571428571428</v>
      </c>
      <c r="R11" s="4">
        <f t="shared" si="4"/>
        <v>104.01</v>
      </c>
      <c r="S11" s="5">
        <f t="shared" si="5"/>
        <v>1.0402040204020404</v>
      </c>
      <c r="T11" s="5">
        <f t="shared" si="8"/>
        <v>0.15247970580190554</v>
      </c>
      <c r="U11" t="s">
        <v>37</v>
      </c>
    </row>
    <row r="12" spans="1:21" ht="18.75" x14ac:dyDescent="0.3">
      <c r="A12" s="7">
        <v>11</v>
      </c>
      <c r="B12" s="8" t="s">
        <v>21</v>
      </c>
      <c r="C12" s="8">
        <v>9472</v>
      </c>
      <c r="D12" s="8">
        <v>430</v>
      </c>
      <c r="E12" s="8">
        <v>5</v>
      </c>
      <c r="F12" s="9">
        <f t="shared" si="0"/>
        <v>0.13951162790697674</v>
      </c>
      <c r="G12" s="10">
        <v>41091</v>
      </c>
      <c r="H12" s="10">
        <v>41426</v>
      </c>
      <c r="I12" s="11">
        <v>59.99</v>
      </c>
      <c r="J12" s="8">
        <f t="shared" si="1"/>
        <v>335</v>
      </c>
      <c r="K12" s="12">
        <f t="shared" si="2"/>
        <v>0.9178082191780822</v>
      </c>
      <c r="L12" s="10">
        <v>44464</v>
      </c>
      <c r="M12" s="14">
        <f t="shared" si="3"/>
        <v>3038</v>
      </c>
      <c r="N12" s="12">
        <f t="shared" si="6"/>
        <v>8.3232876712328761</v>
      </c>
      <c r="O12" s="13">
        <v>160</v>
      </c>
      <c r="P12" s="13">
        <v>200</v>
      </c>
      <c r="Q12" s="15">
        <f t="shared" si="7"/>
        <v>0.2</v>
      </c>
      <c r="R12" s="4">
        <f t="shared" si="4"/>
        <v>76.009999999999991</v>
      </c>
      <c r="S12" s="5">
        <f t="shared" si="5"/>
        <v>1.2670445074179029</v>
      </c>
      <c r="T12" s="5">
        <f t="shared" si="8"/>
        <v>0.15222884964039979</v>
      </c>
    </row>
    <row r="13" spans="1:21" ht="18.75" x14ac:dyDescent="0.3">
      <c r="A13" s="7">
        <v>12</v>
      </c>
      <c r="B13" s="8" t="s">
        <v>25</v>
      </c>
      <c r="C13" s="8">
        <v>10237</v>
      </c>
      <c r="D13" s="8">
        <v>2359</v>
      </c>
      <c r="E13" s="8">
        <v>5</v>
      </c>
      <c r="F13" s="9">
        <f t="shared" si="0"/>
        <v>8.4777448071216621E-2</v>
      </c>
      <c r="G13" s="10">
        <v>41456</v>
      </c>
      <c r="H13" s="10">
        <v>42278</v>
      </c>
      <c r="I13" s="11">
        <v>199.99</v>
      </c>
      <c r="J13" s="8">
        <f t="shared" si="1"/>
        <v>822</v>
      </c>
      <c r="K13" s="12">
        <f t="shared" si="2"/>
        <v>2.2520547945205478</v>
      </c>
      <c r="L13" s="10">
        <v>44464</v>
      </c>
      <c r="M13" s="14">
        <f t="shared" si="3"/>
        <v>2186</v>
      </c>
      <c r="N13" s="12">
        <f t="shared" si="6"/>
        <v>5.9890410958904106</v>
      </c>
      <c r="O13" s="13">
        <v>400</v>
      </c>
      <c r="P13" s="13">
        <v>450</v>
      </c>
      <c r="Q13" s="15">
        <f t="shared" si="7"/>
        <v>0.1111111111111111</v>
      </c>
      <c r="R13" s="4">
        <f t="shared" si="4"/>
        <v>140.01</v>
      </c>
      <c r="S13" s="5">
        <f t="shared" si="5"/>
        <v>0.70008500425021247</v>
      </c>
      <c r="T13" s="5">
        <f t="shared" si="8"/>
        <v>0.1168943396849623</v>
      </c>
      <c r="U13" t="s">
        <v>35</v>
      </c>
    </row>
    <row r="17" spans="7:14" x14ac:dyDescent="0.25">
      <c r="G17" s="3"/>
      <c r="K17" s="6"/>
      <c r="L17" s="3"/>
      <c r="M17" s="6"/>
      <c r="N17" s="6"/>
    </row>
    <row r="18" spans="7:14" x14ac:dyDescent="0.25">
      <c r="G18" s="3"/>
      <c r="H18" s="3"/>
      <c r="K18" s="6"/>
      <c r="L18" s="3"/>
      <c r="M18" s="6"/>
      <c r="N18" s="6"/>
    </row>
    <row r="19" spans="7:14" x14ac:dyDescent="0.25">
      <c r="G19" s="3"/>
      <c r="K19" s="6"/>
      <c r="L19" s="3"/>
      <c r="M19" s="6"/>
      <c r="N19" s="6"/>
    </row>
    <row r="20" spans="7:14" x14ac:dyDescent="0.25">
      <c r="G20" s="3"/>
      <c r="H20" s="3"/>
      <c r="K20" s="6"/>
      <c r="L20" s="3"/>
      <c r="M20" s="6"/>
      <c r="N20" s="6"/>
    </row>
    <row r="21" spans="7:14" x14ac:dyDescent="0.25">
      <c r="G21" s="3"/>
      <c r="H21" s="3"/>
      <c r="K21" s="6"/>
      <c r="L21" s="3"/>
      <c r="M21" s="6"/>
      <c r="N21" s="6"/>
    </row>
    <row r="22" spans="7:14" x14ac:dyDescent="0.25">
      <c r="G22" s="3"/>
      <c r="H22" s="3"/>
      <c r="K22" s="6"/>
      <c r="L22" s="3"/>
      <c r="M22" s="6"/>
      <c r="N22" s="6"/>
    </row>
  </sheetData>
  <sortState xmlns:xlrd2="http://schemas.microsoft.com/office/spreadsheetml/2017/richdata2" ref="B2:U13">
    <sortCondition descending="1" ref="T2:T13"/>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14F81-D9C0-4D65-92E8-23D54A11B27F}">
  <dimension ref="A1"/>
  <sheetViews>
    <sheetView workbookViewId="0">
      <selection sqref="A1:XFD1"/>
    </sheetView>
  </sheetViews>
  <sheetFormatPr defaultRowHeight="15" x14ac:dyDescent="0.25"/>
  <cols>
    <col min="1" max="1" width="88.5703125" customWidth="1"/>
  </cols>
  <sheetData>
    <row r="1" spans="1:1" ht="168" customHeight="1" x14ac:dyDescent="0.25">
      <c r="A1" s="16"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lotr ranking ebay</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2021-08-09T18:07:04Z</dcterms:created>
  <dcterms:modified xsi:type="dcterms:W3CDTF">2023-02-28T04:00:29Z</dcterms:modified>
</cp:coreProperties>
</file>